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238\"/>
    </mc:Choice>
  </mc:AlternateContent>
  <bookViews>
    <workbookView xWindow="8550" yWindow="90" windowWidth="10995" windowHeight="9930" activeTab="1"/>
  </bookViews>
  <sheets>
    <sheet name="приложение 1" sheetId="1" r:id="rId1"/>
    <sheet name="приложение 1.1" sheetId="5" r:id="rId2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1'!$A$1:$H$89</definedName>
    <definedName name="_xlnm.Print_Area" localSheetId="1">'приложение 1.1'!$A$1:$G$24</definedName>
  </definedNames>
  <calcPr calcId="162913"/>
</workbook>
</file>

<file path=xl/calcChain.xml><?xml version="1.0" encoding="utf-8"?>
<calcChain xmlns="http://schemas.openxmlformats.org/spreadsheetml/2006/main">
  <c r="F81" i="1" l="1"/>
  <c r="F79" i="1"/>
  <c r="B45" i="1"/>
  <c r="B43" i="1" s="1"/>
  <c r="B36" i="1"/>
  <c r="B25" i="1"/>
  <c r="B9" i="1"/>
  <c r="B27" i="1"/>
  <c r="B10" i="1"/>
  <c r="F84" i="1"/>
  <c r="G84" i="1" s="1"/>
  <c r="F85" i="1"/>
  <c r="G85" i="1" s="1"/>
  <c r="F86" i="1"/>
  <c r="G86" i="1" s="1"/>
  <c r="F83" i="1"/>
  <c r="G83" i="1" s="1"/>
  <c r="D55" i="1" l="1"/>
  <c r="E55" i="1"/>
  <c r="B55" i="1"/>
  <c r="G65" i="1" l="1"/>
  <c r="G66" i="1"/>
  <c r="G80" i="1"/>
  <c r="G59" i="1"/>
  <c r="G44" i="1"/>
  <c r="G35" i="1"/>
  <c r="G15" i="1"/>
  <c r="G16" i="1"/>
  <c r="G17" i="1"/>
  <c r="G21" i="1"/>
  <c r="G25" i="1"/>
  <c r="G29" i="1"/>
  <c r="B69" i="1" l="1"/>
  <c r="I61" i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46" i="1"/>
  <c r="G46" i="1" s="1"/>
  <c r="F47" i="1"/>
  <c r="G47" i="1" s="1"/>
  <c r="F48" i="1"/>
  <c r="G48" i="1" s="1"/>
  <c r="E10" i="1"/>
  <c r="B49" i="1"/>
  <c r="B67" i="1" l="1"/>
  <c r="G36" i="1"/>
  <c r="B62" i="1"/>
  <c r="B63" i="1" s="1"/>
  <c r="F31" i="1"/>
  <c r="G31" i="1" s="1"/>
  <c r="B64" i="1" l="1"/>
  <c r="F32" i="1"/>
  <c r="G32" i="1" s="1"/>
  <c r="F12" i="1" l="1"/>
  <c r="G12" i="1" s="1"/>
  <c r="D69" i="1" l="1"/>
  <c r="E69" i="1"/>
  <c r="F78" i="1"/>
  <c r="G78" i="1" s="1"/>
  <c r="F76" i="1"/>
  <c r="G76" i="1" s="1"/>
  <c r="D72" i="1"/>
  <c r="E72" i="1"/>
  <c r="F70" i="1"/>
  <c r="G70" i="1" s="1"/>
  <c r="F73" i="1"/>
  <c r="G73" i="1" s="1"/>
  <c r="F77" i="1"/>
  <c r="G77" i="1" s="1"/>
  <c r="F75" i="1"/>
  <c r="G75" i="1" s="1"/>
  <c r="F68" i="1"/>
  <c r="G68" i="1" s="1"/>
  <c r="F74" i="1"/>
  <c r="G74" i="1" s="1"/>
  <c r="F71" i="1"/>
  <c r="G71" i="1" s="1"/>
  <c r="D67" i="1" l="1"/>
  <c r="F72" i="1"/>
  <c r="G72" i="1" s="1"/>
  <c r="F69" i="1"/>
  <c r="G69" i="1" s="1"/>
  <c r="G67" i="1" s="1"/>
  <c r="F45" i="1"/>
  <c r="G45" i="1" s="1"/>
  <c r="E45" i="1"/>
  <c r="D36" i="1"/>
  <c r="E36" i="1"/>
  <c r="E9" i="1"/>
  <c r="F23" i="1"/>
  <c r="G23" i="1" s="1"/>
  <c r="F24" i="1"/>
  <c r="G24" i="1" s="1"/>
  <c r="F22" i="1"/>
  <c r="G22" i="1" s="1"/>
  <c r="F20" i="1"/>
  <c r="G20" i="1" s="1"/>
  <c r="F14" i="1"/>
  <c r="G14" i="1" s="1"/>
  <c r="F36" i="1" l="1"/>
  <c r="F34" i="1"/>
  <c r="G34" i="1" s="1"/>
  <c r="F33" i="1"/>
  <c r="G33" i="1" s="1"/>
  <c r="F28" i="1"/>
  <c r="G28" i="1" s="1"/>
  <c r="F27" i="1"/>
  <c r="G27" i="1" s="1"/>
  <c r="F19" i="1"/>
  <c r="G19" i="1" s="1"/>
  <c r="F11" i="1"/>
  <c r="G11" i="1" s="1"/>
  <c r="F13" i="1"/>
  <c r="G13" i="1" s="1"/>
  <c r="G10" i="1" l="1"/>
  <c r="F26" i="1"/>
  <c r="G26" i="1" s="1"/>
  <c r="F30" i="1"/>
  <c r="G30" i="1" s="1"/>
  <c r="F56" i="1" l="1"/>
  <c r="G56" i="1" l="1"/>
  <c r="D10" i="1"/>
  <c r="F10" i="1" l="1"/>
  <c r="G9" i="1" s="1"/>
  <c r="F60" i="1" l="1"/>
  <c r="G60" i="1" s="1"/>
  <c r="E49" i="1" l="1"/>
  <c r="D45" i="1"/>
  <c r="E43" i="1" l="1"/>
  <c r="E62" i="1" l="1"/>
  <c r="E63" i="1" l="1"/>
  <c r="F57" i="1" l="1"/>
  <c r="F58" i="1"/>
  <c r="G58" i="1" s="1"/>
  <c r="F53" i="1"/>
  <c r="G53" i="1" s="1"/>
  <c r="F54" i="1"/>
  <c r="G54" i="1" s="1"/>
  <c r="F51" i="1"/>
  <c r="G51" i="1" s="1"/>
  <c r="G57" i="1" l="1"/>
  <c r="F55" i="1"/>
  <c r="G55" i="1"/>
  <c r="F50" i="1"/>
  <c r="G50" i="1" s="1"/>
  <c r="E64" i="1" l="1"/>
  <c r="D49" i="1" l="1"/>
  <c r="D43" i="1" s="1"/>
  <c r="D62" i="1" s="1"/>
  <c r="F52" i="1"/>
  <c r="F49" i="1" l="1"/>
  <c r="G52" i="1"/>
  <c r="F61" i="1"/>
  <c r="G61" i="1" s="1"/>
  <c r="F43" i="1" l="1"/>
  <c r="F62" i="1" s="1"/>
  <c r="F63" i="1" s="1"/>
  <c r="G49" i="1"/>
  <c r="G43" i="1" s="1"/>
  <c r="G62" i="1" s="1"/>
  <c r="G63" i="1" s="1"/>
  <c r="D63" i="1"/>
  <c r="D64" i="1"/>
  <c r="F64" i="1" l="1"/>
  <c r="G64" i="1" s="1"/>
  <c r="E67" i="1"/>
  <c r="F67" i="1"/>
</calcChain>
</file>

<file path=xl/sharedStrings.xml><?xml version="1.0" encoding="utf-8"?>
<sst xmlns="http://schemas.openxmlformats.org/spreadsheetml/2006/main" count="124" uniqueCount="105">
  <si>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</si>
  <si>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</si>
  <si>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</si>
  <si>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</si>
  <si>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</si>
  <si>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</si>
  <si>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</si>
  <si>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</si>
  <si>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</si>
  <si>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</si>
  <si>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</si>
  <si>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</si>
  <si>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</si>
  <si>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</si>
  <si>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</si>
  <si>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</si>
  <si>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</si>
  <si>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</si>
  <si>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</si>
  <si>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</si>
  <si>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</si>
  <si>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</si>
  <si>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</si>
  <si>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</si>
  <si>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</si>
  <si>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</si>
  <si>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</si>
  <si>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</si>
  <si>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</si>
  <si>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</si>
  <si>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</si>
  <si>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</si>
  <si>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</si>
  <si>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</si>
  <si>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</si>
  <si>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</si>
  <si>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</si>
  <si>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</si>
  <si>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</si>
  <si>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</si>
  <si>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</si>
  <si>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</si>
  <si>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</si>
  <si>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</si>
  <si>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</si>
  <si>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</si>
  <si>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</si>
  <si>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</si>
  <si>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</si>
  <si>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</si>
  <si>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</si>
  <si>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</si>
  <si>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</si>
  <si>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</si>
  <si>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</si>
  <si>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</si>
  <si>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</si>
  <si>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</si>
  <si>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</si>
  <si>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</si>
  <si>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</si>
  <si>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</si>
  <si>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</si>
  <si>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</si>
  <si>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</si>
  <si>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</si>
  <si>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</si>
  <si>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</si>
  <si>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</si>
  <si>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</si>
  <si>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</si>
  <si>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</si>
  <si>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</si>
  <si>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</si>
  <si>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</si>
  <si>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</si>
  <si>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</si>
  <si>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</si>
  <si>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</si>
  <si>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</si>
  <si>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</si>
  <si>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</si>
  <si>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</si>
  <si>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</si>
  <si>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</si>
  <si>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Например: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</si>
  <si>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</si>
  <si>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</si>
  <si>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</si>
  <si>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</si>
  <si>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</si>
  <si>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</si>
  <si>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</si>
  <si>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</si>
  <si>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</si>
  <si>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>Первоначальный бюджет 
(Бюджетные ассигнования 
на 1 января 2021 г. в соответствии с решениями)</t>
  </si>
  <si>
    <t>(.руб.)</t>
  </si>
  <si>
    <t>Свод изменений к проекту решения о внесении изменений 
в бюджет сельского поселения Асавдыбашский сельсовет муниципального района Янаульский район Республики Башкортостан Республики Башкортостан 
на 01.01.2023 год и на плановый период 2024 и 2025 годов</t>
  </si>
  <si>
    <t>Первоначальный бюджет 
(Бюджетные ассигнования 
на 1 января 2023 г. в соответствии с решениями)</t>
  </si>
  <si>
    <t xml:space="preserve">Изменения в соответствии с решением от ___________ 2023 года №  </t>
  </si>
  <si>
    <t>Остаток на 01.01.2023 год</t>
  </si>
  <si>
    <t>1. Закупка товаров, работ и услуг для государственных (муниципальных) нужд</t>
  </si>
  <si>
    <t>текущий ремонт строительства СДК с.Асавдыбаш в сумме 1368666 руб.,увеличение стоимости МЗ(зап.части)в сумме 58704,84руб.</t>
  </si>
  <si>
    <t>Глава сельского поселения</t>
  </si>
  <si>
    <t>А.Д.Шакиров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</si>
</sst>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_ ;\-#,##0\ "/>
    <numFmt numFmtId="167" formatCode="#,##0.000_ ;\-#,##0.000\ "/>
  </numFmts>
  <fonts count="3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Segoe U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1" fillId="0" borderId="0"/>
  </cellStyleXfs>
  <cellXfs count="176">
    <xf numFmtId="0" fontId="0" fillId="0" borderId="0" xfId="0"/>
    <xf numFmtId="0" fontId="3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horizont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64" fontId="3" fillId="0" borderId="1" xfId="0" applyNumberFormat="1" applyFont="1" applyFill="1" applyBorder="1" applyAlignment="1">
      <alignment horizontal="left" vertical="top" wrapText="1"/>
    </xf>
    <xf numFmtId="3" fontId="6" fillId="0" borderId="1" xfId="1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Alignment="1">
      <alignment wrapText="1"/>
    </xf>
    <xf numFmtId="164" fontId="4" fillId="0" borderId="0" xfId="0" applyNumberFormat="1" applyFont="1" applyFill="1" applyBorder="1" applyAlignment="1">
      <alignment horizontal="left" vertical="top" wrapText="1"/>
    </xf>
    <xf numFmtId="166" fontId="17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6" fontId="3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Alignment="1">
      <alignment wrapText="1"/>
    </xf>
    <xf numFmtId="0" fontId="14" fillId="0" borderId="1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3" fontId="21" fillId="0" borderId="1" xfId="1" applyNumberFormat="1" applyFont="1" applyFill="1" applyBorder="1" applyAlignment="1" applyProtection="1">
      <alignment horizontal="left" vertical="top" wrapText="1"/>
      <protection locked="0"/>
    </xf>
    <xf numFmtId="3" fontId="10" fillId="0" borderId="1" xfId="1" applyNumberFormat="1" applyFont="1" applyFill="1" applyBorder="1" applyAlignment="1" applyProtection="1">
      <alignment horizontal="left" vertical="top" wrapText="1"/>
      <protection locked="0"/>
    </xf>
    <xf numFmtId="3" fontId="8" fillId="0" borderId="1" xfId="1" applyNumberFormat="1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left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wrapText="1"/>
    </xf>
    <xf numFmtId="0" fontId="24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horizontal="left" vertical="top" wrapText="1"/>
      <protection locked="0"/>
    </xf>
    <xf numFmtId="49" fontId="25" fillId="0" borderId="0" xfId="0" applyNumberFormat="1" applyFont="1" applyFill="1" applyBorder="1" applyAlignment="1">
      <alignment horizontal="right" vertical="top" wrapText="1"/>
    </xf>
    <xf numFmtId="49" fontId="23" fillId="0" borderId="5" xfId="0" applyNumberFormat="1" applyFont="1" applyFill="1" applyBorder="1" applyAlignment="1">
      <alignment vertical="top" wrapText="1"/>
    </xf>
    <xf numFmtId="49" fontId="23" fillId="0" borderId="2" xfId="0" applyNumberFormat="1" applyFont="1" applyFill="1" applyBorder="1" applyAlignment="1">
      <alignment vertical="top" wrapText="1"/>
    </xf>
    <xf numFmtId="164" fontId="26" fillId="3" borderId="0" xfId="0" applyNumberFormat="1" applyFont="1" applyFill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27" fillId="0" borderId="1" xfId="0" applyNumberFormat="1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Alignment="1">
      <alignment wrapText="1"/>
    </xf>
    <xf numFmtId="49" fontId="3" fillId="0" borderId="0" xfId="0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wrapText="1"/>
    </xf>
    <xf numFmtId="3" fontId="4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Alignment="1">
      <alignment wrapText="1"/>
    </xf>
    <xf numFmtId="164" fontId="3" fillId="0" borderId="0" xfId="2" applyNumberFormat="1" applyFont="1" applyFill="1" applyAlignment="1">
      <alignment wrapText="1"/>
    </xf>
    <xf numFmtId="0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wrapText="1"/>
    </xf>
    <xf numFmtId="166" fontId="3" fillId="0" borderId="0" xfId="2" applyNumberFormat="1" applyFont="1" applyFill="1" applyBorder="1" applyAlignment="1">
      <alignment wrapText="1"/>
    </xf>
    <xf numFmtId="49" fontId="25" fillId="0" borderId="0" xfId="2" applyNumberFormat="1" applyFont="1" applyFill="1" applyBorder="1" applyAlignment="1">
      <alignment horizontal="right" vertical="top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Alignment="1">
      <alignment wrapText="1"/>
    </xf>
    <xf numFmtId="49" fontId="4" fillId="0" borderId="1" xfId="2" applyNumberFormat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164" fontId="7" fillId="0" borderId="0" xfId="2" applyNumberFormat="1" applyFont="1" applyFill="1" applyAlignment="1">
      <alignment wrapText="1"/>
    </xf>
    <xf numFmtId="164" fontId="4" fillId="0" borderId="0" xfId="2" applyNumberFormat="1" applyFont="1" applyFill="1" applyBorder="1" applyAlignment="1">
      <alignment horizontal="lef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49" fontId="2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Alignment="1">
      <alignment horizontal="left" vertical="top" wrapText="1"/>
    </xf>
    <xf numFmtId="166" fontId="17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Alignment="1">
      <alignment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3" fillId="0" borderId="0" xfId="2" applyNumberFormat="1" applyFont="1" applyFill="1" applyAlignment="1">
      <alignment horizontal="right" wrapText="1"/>
    </xf>
    <xf numFmtId="0" fontId="11" fillId="0" borderId="0" xfId="2" applyFill="1" applyAlignment="1">
      <alignment wrapText="1"/>
    </xf>
    <xf numFmtId="0" fontId="3" fillId="0" borderId="0" xfId="2" applyNumberFormat="1" applyFont="1" applyFill="1" applyAlignment="1">
      <alignment horizontal="center" wrapText="1"/>
    </xf>
    <xf numFmtId="3" fontId="3" fillId="0" borderId="0" xfId="2" applyNumberFormat="1" applyFont="1" applyFill="1" applyAlignment="1">
      <alignment horizontal="center" wrapText="1"/>
    </xf>
    <xf numFmtId="164" fontId="5" fillId="0" borderId="0" xfId="2" applyNumberFormat="1" applyFont="1" applyFill="1" applyBorder="1" applyAlignment="1">
      <alignment horizontal="right" vertical="center" wrapText="1"/>
    </xf>
    <xf numFmtId="49" fontId="23" fillId="0" borderId="0" xfId="2" applyNumberFormat="1" applyFont="1" applyFill="1" applyAlignment="1">
      <alignment horizontal="left" vertical="top" wrapText="1"/>
    </xf>
    <xf numFmtId="164" fontId="3" fillId="0" borderId="0" xfId="2" applyNumberFormat="1" applyFont="1" applyFill="1" applyAlignment="1">
      <alignment horizontal="left" vertical="top" wrapText="1"/>
    </xf>
    <xf numFmtId="0" fontId="3" fillId="0" borderId="0" xfId="2" applyNumberFormat="1" applyFont="1" applyFill="1" applyAlignment="1">
      <alignment wrapText="1"/>
    </xf>
    <xf numFmtId="164" fontId="16" fillId="0" borderId="0" xfId="2" applyNumberFormat="1" applyFont="1" applyFill="1" applyAlignment="1">
      <alignment wrapText="1"/>
    </xf>
    <xf numFmtId="164" fontId="5" fillId="0" borderId="0" xfId="2" applyNumberFormat="1" applyFont="1" applyFill="1" applyBorder="1" applyAlignment="1">
      <alignment horizontal="left" vertical="top" wrapText="1"/>
    </xf>
    <xf numFmtId="0" fontId="15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164" fontId="19" fillId="0" borderId="0" xfId="2" applyNumberFormat="1" applyFont="1" applyFill="1" applyAlignment="1">
      <alignment wrapText="1"/>
    </xf>
    <xf numFmtId="164" fontId="3" fillId="0" borderId="0" xfId="2" applyNumberFormat="1" applyFont="1" applyFill="1" applyAlignment="1">
      <alignment horizontal="left" wrapText="1"/>
    </xf>
    <xf numFmtId="3" fontId="11" fillId="0" borderId="0" xfId="2" applyNumberFormat="1" applyFill="1" applyAlignment="1">
      <alignment wrapText="1"/>
    </xf>
    <xf numFmtId="0" fontId="28" fillId="0" borderId="0" xfId="0" applyFont="1"/>
    <xf numFmtId="4" fontId="5" fillId="0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3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27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wrapText="1"/>
    </xf>
    <xf numFmtId="4" fontId="7" fillId="0" borderId="1" xfId="2" applyNumberFormat="1" applyFont="1" applyFill="1" applyBorder="1" applyAlignment="1">
      <alignment horizontal="right" vertical="top" wrapText="1"/>
    </xf>
    <xf numFmtId="4" fontId="3" fillId="0" borderId="1" xfId="2" applyNumberFormat="1" applyFont="1" applyFill="1" applyBorder="1" applyAlignment="1">
      <alignment horizontal="right" vertical="top" wrapText="1"/>
    </xf>
    <xf numFmtId="4" fontId="5" fillId="0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horizontal="right"/>
    </xf>
    <xf numFmtId="0" fontId="0" fillId="0" borderId="0" xfId="0" applyFill="1" applyAlignment="1"/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horizontal="right"/>
    </xf>
    <xf numFmtId="0" fontId="11" fillId="0" borderId="0" xfId="2" applyFill="1" applyAlignment="1"/>
    <xf numFmtId="164" fontId="18" fillId="0" borderId="0" xfId="2" applyNumberFormat="1" applyFont="1" applyFill="1" applyBorder="1" applyAlignment="1">
      <alignment wrapText="1"/>
    </xf>
    <xf numFmtId="164" fontId="20" fillId="0" borderId="0" xfId="2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</cellXfs>
  <cellStyles count="15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3" xfId="11"/>
    <cellStyle name="Обычный 3" xfId="9"/>
    <cellStyle name="Обычный 3 10" xfId="12"/>
    <cellStyle name="Обычный 4" xfId="14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view="pageBreakPreview" zoomScale="70" zoomScaleSheetLayoutView="7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O94" sqref="O94"/>
    </sheetView>
  </sheetViews>
  <sheetFormatPr defaultColWidth="9.140625" defaultRowHeight="15.75" x14ac:dyDescent="0.25"/>
  <cols>
    <col min="1" max="1" width="52.42578125" style="19" customWidth="1"/>
    <col min="2" max="3" width="27.28515625" style="14" customWidth="1"/>
    <col min="4" max="4" width="16.42578125" style="28" customWidth="1"/>
    <col min="5" max="5" width="16.42578125" style="13" customWidth="1"/>
    <col min="6" max="6" width="15" style="14" customWidth="1"/>
    <col min="7" max="7" width="18.140625" style="14" customWidth="1"/>
    <col min="8" max="8" width="45.7109375" style="51" customWidth="1"/>
    <col min="9" max="9" width="16.42578125" style="14" customWidth="1"/>
    <col min="10" max="10" width="9.140625" style="14"/>
    <col min="11" max="11" width="15" style="14" bestFit="1" customWidth="1"/>
    <col min="12" max="16384" width="9.140625" style="14"/>
  </cols>
  <sheetData>
    <row r="1" spans="1:12" s="8" customFormat="1" x14ac:dyDescent="0.25">
      <c r="A1" s="58"/>
      <c r="B1" s="59"/>
      <c r="C1" s="59"/>
      <c r="D1" s="60"/>
      <c r="E1" s="60"/>
      <c r="F1" s="60"/>
      <c r="G1" s="60"/>
      <c r="H1" s="81" t="s">
        <v>82</v>
      </c>
    </row>
    <row r="2" spans="1:12" ht="81" customHeight="1" x14ac:dyDescent="0.25">
      <c r="A2" s="151" t="s">
        <v>97</v>
      </c>
      <c r="B2" s="151"/>
      <c r="C2" s="151"/>
      <c r="D2" s="151"/>
      <c r="E2" s="151"/>
      <c r="F2" s="151"/>
      <c r="G2" s="151"/>
      <c r="H2" s="151"/>
    </row>
    <row r="3" spans="1:12" x14ac:dyDescent="0.25">
      <c r="A3" s="61"/>
      <c r="B3" s="9"/>
      <c r="C3" s="9"/>
      <c r="D3" s="32"/>
      <c r="E3" s="9"/>
      <c r="F3" s="9"/>
      <c r="G3" s="9"/>
      <c r="H3" s="72"/>
    </row>
    <row r="4" spans="1:12" ht="15.75" customHeight="1" x14ac:dyDescent="0.25">
      <c r="A4" s="163" t="s">
        <v>0</v>
      </c>
      <c r="B4" s="155" t="s">
        <v>57</v>
      </c>
      <c r="C4" s="155"/>
      <c r="D4" s="155"/>
      <c r="E4" s="155"/>
      <c r="F4" s="155"/>
      <c r="G4" s="155"/>
      <c r="H4" s="157" t="s">
        <v>67</v>
      </c>
    </row>
    <row r="5" spans="1:12" ht="34.5" customHeight="1" x14ac:dyDescent="0.25">
      <c r="A5" s="164"/>
      <c r="B5" s="155" t="s">
        <v>98</v>
      </c>
      <c r="C5" s="155" t="s">
        <v>99</v>
      </c>
      <c r="D5" s="156" t="s">
        <v>84</v>
      </c>
      <c r="E5" s="156"/>
      <c r="F5" s="156"/>
      <c r="G5" s="155" t="s">
        <v>72</v>
      </c>
      <c r="H5" s="157"/>
    </row>
    <row r="6" spans="1:12" ht="82.5" customHeight="1" x14ac:dyDescent="0.25">
      <c r="A6" s="165"/>
      <c r="B6" s="155"/>
      <c r="C6" s="155"/>
      <c r="D6" s="48" t="s">
        <v>54</v>
      </c>
      <c r="E6" s="50" t="s">
        <v>55</v>
      </c>
      <c r="F6" s="57" t="s">
        <v>56</v>
      </c>
      <c r="G6" s="155"/>
      <c r="H6" s="157"/>
    </row>
    <row r="7" spans="1:12" x14ac:dyDescent="0.25">
      <c r="A7" s="62">
        <v>1</v>
      </c>
      <c r="B7" s="63">
        <v>2</v>
      </c>
      <c r="C7" s="63"/>
      <c r="D7" s="65">
        <v>3</v>
      </c>
      <c r="E7" s="65">
        <v>4</v>
      </c>
      <c r="F7" s="64">
        <v>5</v>
      </c>
      <c r="G7" s="64">
        <v>6</v>
      </c>
      <c r="H7" s="66" t="s">
        <v>70</v>
      </c>
    </row>
    <row r="8" spans="1:12" x14ac:dyDescent="0.25">
      <c r="A8" s="46" t="s">
        <v>18</v>
      </c>
      <c r="B8" s="49"/>
      <c r="C8" s="49"/>
      <c r="D8" s="38"/>
      <c r="E8" s="39"/>
      <c r="F8" s="37"/>
      <c r="G8" s="37"/>
      <c r="H8" s="69"/>
    </row>
    <row r="9" spans="1:12" s="3" customFormat="1" x14ac:dyDescent="0.2">
      <c r="A9" s="20" t="s">
        <v>1</v>
      </c>
      <c r="B9" s="133">
        <f>B10+B25</f>
        <v>4222400</v>
      </c>
      <c r="C9" s="133"/>
      <c r="D9" s="133"/>
      <c r="E9" s="133">
        <f>E10+E25</f>
        <v>0</v>
      </c>
      <c r="F9" s="133">
        <v>0</v>
      </c>
      <c r="G9" s="133">
        <f>B9+F9</f>
        <v>4222400</v>
      </c>
      <c r="H9" s="69"/>
    </row>
    <row r="10" spans="1:12" s="4" customFormat="1" x14ac:dyDescent="0.2">
      <c r="A10" s="18" t="s">
        <v>19</v>
      </c>
      <c r="B10" s="134">
        <f>SUM(B11:B24)</f>
        <v>193000</v>
      </c>
      <c r="C10" s="134"/>
      <c r="D10" s="134">
        <f t="shared" ref="D10:G10" si="0">SUM(D11:D24)</f>
        <v>0</v>
      </c>
      <c r="E10" s="134">
        <f>SUM(E11:E24)</f>
        <v>0</v>
      </c>
      <c r="F10" s="134">
        <f t="shared" si="0"/>
        <v>0</v>
      </c>
      <c r="G10" s="134">
        <f t="shared" si="0"/>
        <v>193000</v>
      </c>
      <c r="H10" s="52"/>
      <c r="I10" s="7"/>
      <c r="J10" s="7"/>
      <c r="K10" s="7"/>
      <c r="L10" s="7"/>
    </row>
    <row r="11" spans="1:12" s="5" customFormat="1" x14ac:dyDescent="0.2">
      <c r="A11" s="18" t="s">
        <v>2</v>
      </c>
      <c r="B11" s="135"/>
      <c r="C11" s="135"/>
      <c r="D11" s="136"/>
      <c r="E11" s="137"/>
      <c r="F11" s="136">
        <f t="shared" ref="F11" si="1">D11-E11</f>
        <v>0</v>
      </c>
      <c r="G11" s="136">
        <f>B11+F11</f>
        <v>0</v>
      </c>
      <c r="H11" s="69"/>
    </row>
    <row r="12" spans="1:12" s="5" customFormat="1" x14ac:dyDescent="0.2">
      <c r="A12" s="18" t="s">
        <v>3</v>
      </c>
      <c r="B12" s="135">
        <v>6000</v>
      </c>
      <c r="C12" s="135"/>
      <c r="D12" s="136"/>
      <c r="E12" s="137"/>
      <c r="F12" s="136">
        <f>D12-E12</f>
        <v>0</v>
      </c>
      <c r="G12" s="136">
        <f t="shared" ref="G12:G75" si="2">B12+F12</f>
        <v>6000</v>
      </c>
      <c r="H12" s="69"/>
    </row>
    <row r="13" spans="1:12" s="5" customFormat="1" x14ac:dyDescent="0.2">
      <c r="A13" s="18" t="s">
        <v>4</v>
      </c>
      <c r="B13" s="138"/>
      <c r="C13" s="138"/>
      <c r="D13" s="139"/>
      <c r="E13" s="139"/>
      <c r="F13" s="136">
        <f>D13-E13</f>
        <v>0</v>
      </c>
      <c r="G13" s="136">
        <f t="shared" si="2"/>
        <v>0</v>
      </c>
      <c r="H13" s="69"/>
    </row>
    <row r="14" spans="1:12" s="5" customFormat="1" x14ac:dyDescent="0.2">
      <c r="A14" s="18" t="s">
        <v>58</v>
      </c>
      <c r="B14" s="139"/>
      <c r="C14" s="139"/>
      <c r="D14" s="136"/>
      <c r="E14" s="139"/>
      <c r="F14" s="136">
        <f>D14-E14</f>
        <v>0</v>
      </c>
      <c r="G14" s="136">
        <f t="shared" si="2"/>
        <v>0</v>
      </c>
      <c r="H14" s="69"/>
    </row>
    <row r="15" spans="1:12" s="5" customFormat="1" x14ac:dyDescent="0.2">
      <c r="A15" s="18" t="s">
        <v>20</v>
      </c>
      <c r="B15" s="139"/>
      <c r="C15" s="139"/>
      <c r="D15" s="136"/>
      <c r="E15" s="139"/>
      <c r="F15" s="136"/>
      <c r="G15" s="136">
        <f t="shared" si="2"/>
        <v>0</v>
      </c>
      <c r="H15" s="69"/>
    </row>
    <row r="16" spans="1:12" s="5" customFormat="1" x14ac:dyDescent="0.2">
      <c r="A16" s="18" t="s">
        <v>21</v>
      </c>
      <c r="B16" s="139"/>
      <c r="C16" s="139"/>
      <c r="D16" s="136"/>
      <c r="E16" s="139"/>
      <c r="F16" s="136"/>
      <c r="G16" s="136">
        <f t="shared" si="2"/>
        <v>0</v>
      </c>
      <c r="H16" s="69"/>
    </row>
    <row r="17" spans="1:13" s="5" customFormat="1" x14ac:dyDescent="0.2">
      <c r="A17" s="18" t="s">
        <v>22</v>
      </c>
      <c r="B17" s="136">
        <v>176000</v>
      </c>
      <c r="C17" s="136"/>
      <c r="D17" s="136"/>
      <c r="E17" s="136"/>
      <c r="F17" s="136"/>
      <c r="G17" s="136">
        <f t="shared" si="2"/>
        <v>176000</v>
      </c>
      <c r="H17" s="69"/>
    </row>
    <row r="18" spans="1:13" s="5" customFormat="1" ht="110.25" x14ac:dyDescent="0.25">
      <c r="A18" s="21" t="s">
        <v>93</v>
      </c>
      <c r="B18" s="136"/>
      <c r="C18" s="136"/>
      <c r="D18" s="136"/>
      <c r="E18" s="136"/>
      <c r="F18" s="136"/>
      <c r="G18" s="136"/>
      <c r="H18" s="69"/>
      <c r="M18" s="132"/>
    </row>
    <row r="19" spans="1:13" s="5" customFormat="1" x14ac:dyDescent="0.2">
      <c r="A19" s="18" t="s">
        <v>65</v>
      </c>
      <c r="B19" s="136">
        <v>10000</v>
      </c>
      <c r="C19" s="136"/>
      <c r="D19" s="136"/>
      <c r="E19" s="136"/>
      <c r="F19" s="136">
        <f>D19-E19</f>
        <v>0</v>
      </c>
      <c r="G19" s="136">
        <f t="shared" si="2"/>
        <v>10000</v>
      </c>
      <c r="H19" s="69"/>
    </row>
    <row r="20" spans="1:13" s="5" customFormat="1" x14ac:dyDescent="0.2">
      <c r="A20" s="18" t="s">
        <v>23</v>
      </c>
      <c r="B20" s="136"/>
      <c r="C20" s="136"/>
      <c r="D20" s="136"/>
      <c r="E20" s="136"/>
      <c r="F20" s="136">
        <f>D20-E20</f>
        <v>0</v>
      </c>
      <c r="G20" s="136">
        <f t="shared" si="2"/>
        <v>0</v>
      </c>
      <c r="H20" s="69"/>
    </row>
    <row r="21" spans="1:13" s="5" customFormat="1" x14ac:dyDescent="0.2">
      <c r="A21" s="18" t="s">
        <v>24</v>
      </c>
      <c r="B21" s="136"/>
      <c r="C21" s="136"/>
      <c r="D21" s="136"/>
      <c r="E21" s="136"/>
      <c r="F21" s="136"/>
      <c r="G21" s="136">
        <f t="shared" si="2"/>
        <v>0</v>
      </c>
      <c r="H21" s="69"/>
    </row>
    <row r="22" spans="1:13" s="5" customFormat="1" x14ac:dyDescent="0.2">
      <c r="A22" s="18" t="s">
        <v>5</v>
      </c>
      <c r="B22" s="136"/>
      <c r="C22" s="136"/>
      <c r="D22" s="136"/>
      <c r="E22" s="136"/>
      <c r="F22" s="136">
        <f t="shared" ref="F22:F24" si="3">D22-E22</f>
        <v>0</v>
      </c>
      <c r="G22" s="136">
        <f t="shared" si="2"/>
        <v>0</v>
      </c>
      <c r="H22" s="69"/>
    </row>
    <row r="23" spans="1:13" s="5" customFormat="1" x14ac:dyDescent="0.2">
      <c r="A23" s="18" t="s">
        <v>6</v>
      </c>
      <c r="B23" s="136"/>
      <c r="C23" s="136"/>
      <c r="D23" s="136"/>
      <c r="E23" s="136"/>
      <c r="F23" s="136">
        <f t="shared" si="3"/>
        <v>0</v>
      </c>
      <c r="G23" s="136">
        <f t="shared" si="2"/>
        <v>0</v>
      </c>
      <c r="H23" s="69"/>
    </row>
    <row r="24" spans="1:13" s="5" customFormat="1" x14ac:dyDescent="0.2">
      <c r="A24" s="18" t="s">
        <v>7</v>
      </c>
      <c r="B24" s="136">
        <v>1000</v>
      </c>
      <c r="C24" s="136"/>
      <c r="D24" s="136"/>
      <c r="E24" s="136"/>
      <c r="F24" s="136">
        <f t="shared" si="3"/>
        <v>0</v>
      </c>
      <c r="G24" s="136">
        <f t="shared" si="2"/>
        <v>1000</v>
      </c>
      <c r="H24" s="79"/>
    </row>
    <row r="25" spans="1:13" s="5" customFormat="1" x14ac:dyDescent="0.2">
      <c r="A25" s="18" t="s">
        <v>25</v>
      </c>
      <c r="B25" s="140">
        <f>B27+B31+B33+B34</f>
        <v>4029400</v>
      </c>
      <c r="C25" s="140"/>
      <c r="D25" s="140"/>
      <c r="E25" s="140"/>
      <c r="F25" s="140">
        <v>0</v>
      </c>
      <c r="G25" s="136">
        <f t="shared" si="2"/>
        <v>4029400</v>
      </c>
      <c r="H25" s="73"/>
      <c r="I25" s="6"/>
      <c r="J25" s="6"/>
    </row>
    <row r="26" spans="1:13" s="5" customFormat="1" ht="32.25" customHeight="1" x14ac:dyDescent="0.2">
      <c r="A26" s="18" t="s">
        <v>73</v>
      </c>
      <c r="B26" s="140"/>
      <c r="C26" s="140"/>
      <c r="D26" s="140"/>
      <c r="E26" s="140"/>
      <c r="F26" s="140">
        <f>F27+F31+F33+F34</f>
        <v>0</v>
      </c>
      <c r="G26" s="136">
        <f t="shared" si="2"/>
        <v>0</v>
      </c>
      <c r="H26" s="70"/>
      <c r="I26" s="6"/>
      <c r="J26" s="6"/>
    </row>
    <row r="27" spans="1:13" s="5" customFormat="1" ht="18.75" customHeight="1" x14ac:dyDescent="0.2">
      <c r="A27" s="18" t="s">
        <v>26</v>
      </c>
      <c r="B27" s="140">
        <f>SUM(B28:B30)</f>
        <v>3403000</v>
      </c>
      <c r="C27" s="140"/>
      <c r="D27" s="140"/>
      <c r="E27" s="140"/>
      <c r="F27" s="136">
        <f>D27-E27</f>
        <v>0</v>
      </c>
      <c r="G27" s="136">
        <f t="shared" si="2"/>
        <v>3403000</v>
      </c>
      <c r="H27" s="70"/>
      <c r="I27" s="6"/>
      <c r="J27" s="6"/>
    </row>
    <row r="28" spans="1:13" s="5" customFormat="1" x14ac:dyDescent="0.2">
      <c r="A28" s="21" t="s">
        <v>27</v>
      </c>
      <c r="B28" s="141">
        <v>3403000</v>
      </c>
      <c r="C28" s="141"/>
      <c r="D28" s="141"/>
      <c r="E28" s="141"/>
      <c r="F28" s="56">
        <f>D28-E28</f>
        <v>0</v>
      </c>
      <c r="G28" s="136">
        <f t="shared" si="2"/>
        <v>3403000</v>
      </c>
      <c r="H28" s="70"/>
      <c r="I28" s="6"/>
      <c r="J28" s="6"/>
    </row>
    <row r="29" spans="1:13" s="5" customFormat="1" ht="31.5" x14ac:dyDescent="0.2">
      <c r="A29" s="21" t="s">
        <v>28</v>
      </c>
      <c r="B29" s="141"/>
      <c r="C29" s="141"/>
      <c r="D29" s="141"/>
      <c r="E29" s="141"/>
      <c r="F29" s="56"/>
      <c r="G29" s="136">
        <f t="shared" si="2"/>
        <v>0</v>
      </c>
      <c r="H29" s="70"/>
      <c r="I29" s="6"/>
      <c r="J29" s="6"/>
    </row>
    <row r="30" spans="1:13" s="5" customFormat="1" ht="47.25" x14ac:dyDescent="0.2">
      <c r="A30" s="21" t="s">
        <v>71</v>
      </c>
      <c r="B30" s="141"/>
      <c r="C30" s="141"/>
      <c r="D30" s="141"/>
      <c r="E30" s="141"/>
      <c r="F30" s="141">
        <f t="shared" ref="F30" si="4">F27</f>
        <v>0</v>
      </c>
      <c r="G30" s="136">
        <f t="shared" si="2"/>
        <v>0</v>
      </c>
      <c r="H30" s="161"/>
      <c r="I30" s="6"/>
      <c r="J30" s="6"/>
    </row>
    <row r="31" spans="1:13" s="5" customFormat="1" ht="24" customHeight="1" x14ac:dyDescent="0.2">
      <c r="A31" s="18" t="s">
        <v>29</v>
      </c>
      <c r="B31" s="140"/>
      <c r="C31" s="140"/>
      <c r="D31" s="140"/>
      <c r="E31" s="140"/>
      <c r="F31" s="136">
        <f>D31-E31</f>
        <v>0</v>
      </c>
      <c r="G31" s="136">
        <f t="shared" si="2"/>
        <v>0</v>
      </c>
      <c r="H31" s="162"/>
      <c r="I31" s="6"/>
      <c r="J31" s="6"/>
    </row>
    <row r="32" spans="1:13" s="76" customFormat="1" x14ac:dyDescent="0.2">
      <c r="A32" s="77" t="s">
        <v>30</v>
      </c>
      <c r="B32" s="142"/>
      <c r="C32" s="142"/>
      <c r="D32" s="142"/>
      <c r="E32" s="142"/>
      <c r="F32" s="150">
        <f>D32+E32</f>
        <v>0</v>
      </c>
      <c r="G32" s="136">
        <f t="shared" si="2"/>
        <v>0</v>
      </c>
      <c r="H32" s="162"/>
      <c r="I32" s="75"/>
      <c r="J32" s="75"/>
    </row>
    <row r="33" spans="1:10" s="5" customFormat="1" x14ac:dyDescent="0.2">
      <c r="A33" s="18" t="s">
        <v>31</v>
      </c>
      <c r="B33" s="140">
        <v>126400</v>
      </c>
      <c r="C33" s="140"/>
      <c r="D33" s="136"/>
      <c r="E33" s="140"/>
      <c r="F33" s="136">
        <f t="shared" ref="F33:F34" si="5">D33-E33</f>
        <v>0</v>
      </c>
      <c r="G33" s="136">
        <f t="shared" si="2"/>
        <v>126400</v>
      </c>
      <c r="H33" s="162"/>
      <c r="I33" s="6"/>
      <c r="J33" s="6"/>
    </row>
    <row r="34" spans="1:10" s="5" customFormat="1" x14ac:dyDescent="0.2">
      <c r="A34" s="18" t="s">
        <v>32</v>
      </c>
      <c r="B34" s="140">
        <v>500000</v>
      </c>
      <c r="C34" s="140"/>
      <c r="D34" s="136"/>
      <c r="E34" s="140"/>
      <c r="F34" s="136">
        <f t="shared" si="5"/>
        <v>0</v>
      </c>
      <c r="G34" s="136">
        <f t="shared" si="2"/>
        <v>500000</v>
      </c>
      <c r="H34" s="162"/>
      <c r="I34" s="6"/>
      <c r="J34" s="6"/>
    </row>
    <row r="35" spans="1:10" x14ac:dyDescent="0.25">
      <c r="A35" s="47" t="s">
        <v>33</v>
      </c>
      <c r="B35" s="143"/>
      <c r="C35" s="143"/>
      <c r="D35" s="144"/>
      <c r="E35" s="143"/>
      <c r="F35" s="136"/>
      <c r="G35" s="136">
        <f t="shared" si="2"/>
        <v>0</v>
      </c>
      <c r="H35" s="78"/>
    </row>
    <row r="36" spans="1:10" s="13" customFormat="1" ht="15.75" customHeight="1" x14ac:dyDescent="0.25">
      <c r="A36" s="40" t="s">
        <v>12</v>
      </c>
      <c r="B36" s="144">
        <f>B37</f>
        <v>2789305</v>
      </c>
      <c r="C36" s="144"/>
      <c r="D36" s="144">
        <f>D37+D40+D41+D42</f>
        <v>0</v>
      </c>
      <c r="E36" s="144">
        <f>E37+E40+E41+E42</f>
        <v>0</v>
      </c>
      <c r="F36" s="144">
        <f>F37+F40+F41+F42</f>
        <v>0</v>
      </c>
      <c r="G36" s="144">
        <f>G37+G40+G41+G42</f>
        <v>2789305</v>
      </c>
      <c r="H36" s="53"/>
    </row>
    <row r="37" spans="1:10" s="13" customFormat="1" ht="70.5" customHeight="1" x14ac:dyDescent="0.25">
      <c r="A37" s="17" t="s">
        <v>34</v>
      </c>
      <c r="B37" s="136">
        <v>2789305</v>
      </c>
      <c r="C37" s="136"/>
      <c r="D37" s="136"/>
      <c r="E37" s="136"/>
      <c r="F37" s="136">
        <f t="shared" ref="F37:F42" si="6">D37-E37</f>
        <v>0</v>
      </c>
      <c r="G37" s="136">
        <f t="shared" si="2"/>
        <v>2789305</v>
      </c>
      <c r="H37" s="158"/>
    </row>
    <row r="38" spans="1:10" s="13" customFormat="1" x14ac:dyDescent="0.25">
      <c r="A38" s="42" t="s">
        <v>75</v>
      </c>
      <c r="B38" s="56">
        <v>2789305</v>
      </c>
      <c r="C38" s="56"/>
      <c r="D38" s="56"/>
      <c r="E38" s="56"/>
      <c r="F38" s="56">
        <f t="shared" si="6"/>
        <v>0</v>
      </c>
      <c r="G38" s="136">
        <f t="shared" si="2"/>
        <v>2789305</v>
      </c>
      <c r="H38" s="159"/>
    </row>
    <row r="39" spans="1:10" s="13" customFormat="1" ht="31.5" x14ac:dyDescent="0.25">
      <c r="A39" s="42" t="s">
        <v>35</v>
      </c>
      <c r="B39" s="56"/>
      <c r="C39" s="56"/>
      <c r="D39" s="56"/>
      <c r="E39" s="56"/>
      <c r="F39" s="56">
        <f t="shared" si="6"/>
        <v>0</v>
      </c>
      <c r="G39" s="136">
        <f t="shared" si="2"/>
        <v>0</v>
      </c>
      <c r="H39" s="160"/>
    </row>
    <row r="40" spans="1:10" s="13" customFormat="1" x14ac:dyDescent="0.25">
      <c r="A40" s="17" t="s">
        <v>36</v>
      </c>
      <c r="B40" s="136"/>
      <c r="C40" s="136"/>
      <c r="D40" s="136"/>
      <c r="E40" s="136"/>
      <c r="F40" s="136">
        <f t="shared" si="6"/>
        <v>0</v>
      </c>
      <c r="G40" s="136">
        <f t="shared" si="2"/>
        <v>0</v>
      </c>
      <c r="H40" s="69"/>
    </row>
    <row r="41" spans="1:10" x14ac:dyDescent="0.25">
      <c r="A41" s="18" t="s">
        <v>68</v>
      </c>
      <c r="B41" s="136"/>
      <c r="C41" s="136"/>
      <c r="D41" s="136"/>
      <c r="E41" s="136"/>
      <c r="F41" s="136">
        <f t="shared" si="6"/>
        <v>0</v>
      </c>
      <c r="G41" s="136">
        <f t="shared" si="2"/>
        <v>0</v>
      </c>
      <c r="H41" s="69"/>
    </row>
    <row r="42" spans="1:10" ht="31.5" x14ac:dyDescent="0.25">
      <c r="A42" s="17" t="s">
        <v>37</v>
      </c>
      <c r="B42" s="136"/>
      <c r="C42" s="136"/>
      <c r="D42" s="136"/>
      <c r="E42" s="136"/>
      <c r="F42" s="136">
        <f t="shared" si="6"/>
        <v>0</v>
      </c>
      <c r="G42" s="136">
        <f t="shared" si="2"/>
        <v>0</v>
      </c>
      <c r="H42" s="69"/>
    </row>
    <row r="43" spans="1:10" s="24" customFormat="1" x14ac:dyDescent="0.25">
      <c r="A43" s="40" t="s">
        <v>13</v>
      </c>
      <c r="B43" s="144">
        <f>B44+B45</f>
        <v>1433095</v>
      </c>
      <c r="C43" s="144"/>
      <c r="D43" s="144">
        <f t="shared" ref="D43:E43" si="7">D44+D45+D49</f>
        <v>1427370.84</v>
      </c>
      <c r="E43" s="144">
        <f t="shared" si="7"/>
        <v>0</v>
      </c>
      <c r="F43" s="144">
        <f>F44+F45+F49</f>
        <v>1427370.84</v>
      </c>
      <c r="G43" s="144">
        <f>G44+G45+G49</f>
        <v>2860465.84</v>
      </c>
      <c r="H43" s="52"/>
    </row>
    <row r="44" spans="1:10" x14ac:dyDescent="0.25">
      <c r="A44" s="42" t="s">
        <v>74</v>
      </c>
      <c r="B44" s="56"/>
      <c r="C44" s="56"/>
      <c r="D44" s="56"/>
      <c r="E44" s="56"/>
      <c r="F44" s="136"/>
      <c r="G44" s="136">
        <f t="shared" si="2"/>
        <v>0</v>
      </c>
      <c r="H44" s="53"/>
    </row>
    <row r="45" spans="1:10" s="13" customFormat="1" x14ac:dyDescent="0.25">
      <c r="A45" s="42" t="s">
        <v>14</v>
      </c>
      <c r="B45" s="56">
        <f>B46+B47</f>
        <v>1433095</v>
      </c>
      <c r="C45" s="56"/>
      <c r="D45" s="56">
        <f>D46+D47+D48</f>
        <v>1427370.84</v>
      </c>
      <c r="E45" s="56">
        <f>E46+E47+E48</f>
        <v>0</v>
      </c>
      <c r="F45" s="56">
        <f>F46+F47+F48</f>
        <v>1427370.84</v>
      </c>
      <c r="G45" s="136">
        <f t="shared" si="2"/>
        <v>2860465.84</v>
      </c>
      <c r="H45" s="53"/>
    </row>
    <row r="46" spans="1:10" x14ac:dyDescent="0.25">
      <c r="A46" s="17" t="s">
        <v>38</v>
      </c>
      <c r="B46" s="136">
        <v>28900</v>
      </c>
      <c r="C46" s="136"/>
      <c r="D46" s="136"/>
      <c r="E46" s="136"/>
      <c r="F46" s="136">
        <f t="shared" ref="F46:F58" si="8">D46-E46</f>
        <v>0</v>
      </c>
      <c r="G46" s="136">
        <f t="shared" si="2"/>
        <v>28900</v>
      </c>
      <c r="H46" s="69"/>
    </row>
    <row r="47" spans="1:10" ht="67.5" customHeight="1" x14ac:dyDescent="0.25">
      <c r="A47" s="17" t="s">
        <v>76</v>
      </c>
      <c r="B47" s="136">
        <v>1404195</v>
      </c>
      <c r="C47" s="136"/>
      <c r="D47" s="136">
        <v>1427370.84</v>
      </c>
      <c r="E47" s="136"/>
      <c r="F47" s="136">
        <f>D47-E47</f>
        <v>1427370.84</v>
      </c>
      <c r="G47" s="136">
        <f t="shared" si="2"/>
        <v>2831565.84</v>
      </c>
      <c r="H47" s="69" t="s">
        <v>102</v>
      </c>
    </row>
    <row r="48" spans="1:10" ht="31.5" x14ac:dyDescent="0.25">
      <c r="A48" s="17" t="s">
        <v>39</v>
      </c>
      <c r="B48" s="136"/>
      <c r="C48" s="136"/>
      <c r="D48" s="136"/>
      <c r="E48" s="136"/>
      <c r="F48" s="136">
        <f>D48-E48</f>
        <v>0</v>
      </c>
      <c r="G48" s="136">
        <f t="shared" si="2"/>
        <v>0</v>
      </c>
      <c r="H48" s="69"/>
    </row>
    <row r="49" spans="1:10" s="13" customFormat="1" x14ac:dyDescent="0.25">
      <c r="A49" s="42" t="s">
        <v>15</v>
      </c>
      <c r="B49" s="56">
        <f>B50+B51+B52+B53+B54</f>
        <v>0</v>
      </c>
      <c r="C49" s="56"/>
      <c r="D49" s="56">
        <f t="shared" ref="D49:E49" si="9">D50+D51+D52+D53+D54</f>
        <v>0</v>
      </c>
      <c r="E49" s="56">
        <f t="shared" si="9"/>
        <v>0</v>
      </c>
      <c r="F49" s="56">
        <f>F50+F51+F52+F53+F54</f>
        <v>0</v>
      </c>
      <c r="G49" s="136">
        <f t="shared" si="2"/>
        <v>0</v>
      </c>
      <c r="H49" s="53"/>
    </row>
    <row r="50" spans="1:10" s="13" customFormat="1" ht="94.5" x14ac:dyDescent="0.25">
      <c r="A50" s="17" t="s">
        <v>40</v>
      </c>
      <c r="B50" s="136"/>
      <c r="C50" s="136"/>
      <c r="D50" s="136"/>
      <c r="E50" s="136"/>
      <c r="F50" s="136">
        <f t="shared" si="8"/>
        <v>0</v>
      </c>
      <c r="G50" s="136">
        <f t="shared" si="2"/>
        <v>0</v>
      </c>
      <c r="H50" s="69"/>
    </row>
    <row r="51" spans="1:10" s="13" customFormat="1" ht="33" customHeight="1" x14ac:dyDescent="0.25">
      <c r="A51" s="17" t="s">
        <v>77</v>
      </c>
      <c r="B51" s="136"/>
      <c r="C51" s="136"/>
      <c r="D51" s="136"/>
      <c r="E51" s="136"/>
      <c r="F51" s="136">
        <f t="shared" si="8"/>
        <v>0</v>
      </c>
      <c r="G51" s="136">
        <f t="shared" si="2"/>
        <v>0</v>
      </c>
      <c r="H51" s="69"/>
    </row>
    <row r="52" spans="1:10" s="13" customFormat="1" ht="69" customHeight="1" x14ac:dyDescent="0.25">
      <c r="A52" s="17" t="s">
        <v>59</v>
      </c>
      <c r="B52" s="136"/>
      <c r="C52" s="136"/>
      <c r="D52" s="136"/>
      <c r="E52" s="136"/>
      <c r="F52" s="136">
        <f t="shared" si="8"/>
        <v>0</v>
      </c>
      <c r="G52" s="136">
        <f t="shared" si="2"/>
        <v>0</v>
      </c>
      <c r="H52" s="69"/>
    </row>
    <row r="53" spans="1:10" s="13" customFormat="1" x14ac:dyDescent="0.25">
      <c r="A53" s="17" t="s">
        <v>41</v>
      </c>
      <c r="B53" s="136"/>
      <c r="C53" s="136"/>
      <c r="D53" s="136"/>
      <c r="E53" s="136"/>
      <c r="F53" s="136">
        <f t="shared" si="8"/>
        <v>0</v>
      </c>
      <c r="G53" s="136">
        <f t="shared" si="2"/>
        <v>0</v>
      </c>
      <c r="H53" s="69"/>
    </row>
    <row r="54" spans="1:10" s="13" customFormat="1" x14ac:dyDescent="0.25">
      <c r="A54" s="17" t="s">
        <v>60</v>
      </c>
      <c r="B54" s="136"/>
      <c r="C54" s="136"/>
      <c r="D54" s="136"/>
      <c r="E54" s="136"/>
      <c r="F54" s="136">
        <f t="shared" si="8"/>
        <v>0</v>
      </c>
      <c r="G54" s="136">
        <f t="shared" si="2"/>
        <v>0</v>
      </c>
      <c r="H54" s="69"/>
    </row>
    <row r="55" spans="1:10" s="2" customFormat="1" x14ac:dyDescent="0.25">
      <c r="A55" s="40" t="s">
        <v>16</v>
      </c>
      <c r="B55" s="144">
        <f>B56+B57+B58+B59+B60</f>
        <v>0</v>
      </c>
      <c r="C55" s="144"/>
      <c r="D55" s="144">
        <f t="shared" ref="D55:G55" si="10">D56+D57+D58+D59+D60</f>
        <v>0</v>
      </c>
      <c r="E55" s="144">
        <f t="shared" si="10"/>
        <v>0</v>
      </c>
      <c r="F55" s="144">
        <f t="shared" si="10"/>
        <v>0</v>
      </c>
      <c r="G55" s="144">
        <f t="shared" si="10"/>
        <v>0</v>
      </c>
      <c r="H55" s="52"/>
    </row>
    <row r="56" spans="1:10" s="67" customFormat="1" ht="34.5" customHeight="1" x14ac:dyDescent="0.25">
      <c r="A56" s="17" t="s">
        <v>78</v>
      </c>
      <c r="B56" s="136"/>
      <c r="C56" s="136"/>
      <c r="D56" s="136"/>
      <c r="E56" s="136"/>
      <c r="F56" s="136">
        <f>D56-E56</f>
        <v>0</v>
      </c>
      <c r="G56" s="136">
        <f t="shared" si="2"/>
        <v>0</v>
      </c>
      <c r="H56" s="69"/>
    </row>
    <row r="57" spans="1:10" ht="47.25" x14ac:dyDescent="0.25">
      <c r="A57" s="17" t="s">
        <v>79</v>
      </c>
      <c r="B57" s="136"/>
      <c r="C57" s="136"/>
      <c r="D57" s="136"/>
      <c r="E57" s="136"/>
      <c r="F57" s="136">
        <f t="shared" si="8"/>
        <v>0</v>
      </c>
      <c r="G57" s="136">
        <f t="shared" si="2"/>
        <v>0</v>
      </c>
      <c r="H57" s="69"/>
    </row>
    <row r="58" spans="1:10" x14ac:dyDescent="0.25">
      <c r="A58" s="17" t="s">
        <v>42</v>
      </c>
      <c r="B58" s="136"/>
      <c r="C58" s="136"/>
      <c r="D58" s="136"/>
      <c r="E58" s="136"/>
      <c r="F58" s="136">
        <f t="shared" si="8"/>
        <v>0</v>
      </c>
      <c r="G58" s="136">
        <f t="shared" si="2"/>
        <v>0</v>
      </c>
      <c r="H58" s="69"/>
    </row>
    <row r="59" spans="1:10" ht="47.25" x14ac:dyDescent="0.25">
      <c r="A59" s="17" t="s">
        <v>80</v>
      </c>
      <c r="B59" s="136"/>
      <c r="C59" s="136"/>
      <c r="D59" s="136"/>
      <c r="E59" s="136"/>
      <c r="F59" s="136"/>
      <c r="G59" s="136">
        <f t="shared" si="2"/>
        <v>0</v>
      </c>
      <c r="H59" s="69"/>
    </row>
    <row r="60" spans="1:10" ht="20.25" customHeight="1" x14ac:dyDescent="0.25">
      <c r="A60" s="17" t="s">
        <v>43</v>
      </c>
      <c r="B60" s="136"/>
      <c r="C60" s="136"/>
      <c r="D60" s="136"/>
      <c r="E60" s="136"/>
      <c r="F60" s="136">
        <f>D60-E60</f>
        <v>0</v>
      </c>
      <c r="G60" s="136">
        <f t="shared" si="2"/>
        <v>0</v>
      </c>
      <c r="H60" s="69"/>
    </row>
    <row r="61" spans="1:10" ht="18.75" customHeight="1" x14ac:dyDescent="0.25">
      <c r="A61" s="71" t="s">
        <v>66</v>
      </c>
      <c r="B61" s="136"/>
      <c r="C61" s="136"/>
      <c r="D61" s="136"/>
      <c r="E61" s="136"/>
      <c r="F61" s="136">
        <f>D61-E61</f>
        <v>0</v>
      </c>
      <c r="G61" s="136">
        <f t="shared" si="2"/>
        <v>0</v>
      </c>
      <c r="H61" s="69"/>
      <c r="I61" s="80">
        <f>I62-I36-I43-I55</f>
        <v>0</v>
      </c>
    </row>
    <row r="62" spans="1:10" s="2" customFormat="1" x14ac:dyDescent="0.25">
      <c r="A62" s="20" t="s">
        <v>8</v>
      </c>
      <c r="B62" s="143">
        <f>B36+B43+B55+B61</f>
        <v>4222400</v>
      </c>
      <c r="C62" s="143"/>
      <c r="D62" s="143">
        <f>D36+D43+D55+D61</f>
        <v>1427370.84</v>
      </c>
      <c r="E62" s="143">
        <f>E36+E43+E55+E61</f>
        <v>0</v>
      </c>
      <c r="F62" s="143">
        <f>F36+F43+F55+F61</f>
        <v>1427370.84</v>
      </c>
      <c r="G62" s="143">
        <f>G36+G43+G55+G61</f>
        <v>5649770.8399999999</v>
      </c>
      <c r="H62" s="52"/>
    </row>
    <row r="63" spans="1:10" s="2" customFormat="1" ht="31.5" x14ac:dyDescent="0.25">
      <c r="A63" s="41" t="s">
        <v>17</v>
      </c>
      <c r="B63" s="145">
        <f>B62-B25</f>
        <v>193000</v>
      </c>
      <c r="C63" s="145"/>
      <c r="D63" s="145">
        <f>D62-D25</f>
        <v>1427370.84</v>
      </c>
      <c r="E63" s="143">
        <f>E62-E25</f>
        <v>0</v>
      </c>
      <c r="F63" s="145">
        <f>F62-F25</f>
        <v>1427370.84</v>
      </c>
      <c r="G63" s="145">
        <f>G62-G25</f>
        <v>1620370.8399999999</v>
      </c>
      <c r="H63" s="69"/>
      <c r="I63" s="14"/>
      <c r="J63" s="14"/>
    </row>
    <row r="64" spans="1:10" s="2" customFormat="1" x14ac:dyDescent="0.25">
      <c r="A64" s="20" t="s">
        <v>9</v>
      </c>
      <c r="B64" s="143">
        <f>B9-B62</f>
        <v>0</v>
      </c>
      <c r="C64" s="143"/>
      <c r="D64" s="143">
        <f>D62-D9</f>
        <v>1427370.84</v>
      </c>
      <c r="E64" s="143">
        <f>E62-E9</f>
        <v>0</v>
      </c>
      <c r="F64" s="143">
        <f>D64-E64</f>
        <v>1427370.84</v>
      </c>
      <c r="G64" s="143">
        <f>B64-F64</f>
        <v>-1427370.84</v>
      </c>
      <c r="H64" s="69"/>
      <c r="I64" s="14"/>
      <c r="J64" s="14"/>
    </row>
    <row r="65" spans="1:10" s="2" customFormat="1" ht="31.5" x14ac:dyDescent="0.25">
      <c r="A65" s="21" t="s">
        <v>44</v>
      </c>
      <c r="B65" s="56"/>
      <c r="C65" s="56"/>
      <c r="D65" s="56"/>
      <c r="E65" s="56"/>
      <c r="F65" s="56"/>
      <c r="G65" s="136">
        <f t="shared" si="2"/>
        <v>0</v>
      </c>
      <c r="H65" s="53"/>
      <c r="I65" s="14"/>
      <c r="J65" s="14"/>
    </row>
    <row r="66" spans="1:10" s="2" customFormat="1" ht="47.25" x14ac:dyDescent="0.25">
      <c r="A66" s="21" t="s">
        <v>45</v>
      </c>
      <c r="B66" s="56"/>
      <c r="C66" s="56"/>
      <c r="D66" s="56"/>
      <c r="E66" s="56"/>
      <c r="F66" s="56"/>
      <c r="G66" s="136">
        <f t="shared" si="2"/>
        <v>0</v>
      </c>
      <c r="H66" s="53"/>
      <c r="I66" s="14"/>
      <c r="J66" s="14"/>
    </row>
    <row r="67" spans="1:10" s="2" customFormat="1" ht="25.5" x14ac:dyDescent="0.25">
      <c r="A67" s="68" t="s">
        <v>69</v>
      </c>
      <c r="B67" s="143">
        <f>B68+B69+B72+B75+B76+B77+B78</f>
        <v>0</v>
      </c>
      <c r="C67" s="143"/>
      <c r="D67" s="143">
        <f>D68+D69+D72+D75+D76+D77+D78</f>
        <v>1427370.84</v>
      </c>
      <c r="E67" s="143">
        <f>E68+E69+E72+E75+E76+E77+E78</f>
        <v>0</v>
      </c>
      <c r="F67" s="143">
        <f>F68+F69+F72+F75+F76+F77+F78</f>
        <v>1427370.84</v>
      </c>
      <c r="G67" s="143">
        <f>G68+G69+G72+G75+G76+G77+G78</f>
        <v>1427370.84</v>
      </c>
      <c r="H67" s="52"/>
    </row>
    <row r="68" spans="1:10" s="2" customFormat="1" x14ac:dyDescent="0.25">
      <c r="A68" s="20" t="s">
        <v>46</v>
      </c>
      <c r="B68" s="143"/>
      <c r="C68" s="143"/>
      <c r="D68" s="143"/>
      <c r="E68" s="143"/>
      <c r="F68" s="143">
        <f t="shared" ref="F68" si="11">D68-E68</f>
        <v>0</v>
      </c>
      <c r="G68" s="136">
        <f t="shared" si="2"/>
        <v>0</v>
      </c>
      <c r="H68" s="70"/>
    </row>
    <row r="69" spans="1:10" ht="31.5" x14ac:dyDescent="0.25">
      <c r="A69" s="18" t="s">
        <v>61</v>
      </c>
      <c r="B69" s="136">
        <f>B70+B71</f>
        <v>0</v>
      </c>
      <c r="C69" s="136"/>
      <c r="D69" s="136">
        <f t="shared" ref="D69:F69" si="12">D70+D71</f>
        <v>0</v>
      </c>
      <c r="E69" s="136">
        <f t="shared" si="12"/>
        <v>0</v>
      </c>
      <c r="F69" s="136">
        <f t="shared" si="12"/>
        <v>0</v>
      </c>
      <c r="G69" s="136">
        <f t="shared" si="2"/>
        <v>0</v>
      </c>
      <c r="H69" s="73"/>
    </row>
    <row r="70" spans="1:10" x14ac:dyDescent="0.25">
      <c r="A70" s="16" t="s">
        <v>62</v>
      </c>
      <c r="B70" s="136"/>
      <c r="C70" s="136"/>
      <c r="D70" s="136"/>
      <c r="E70" s="136"/>
      <c r="F70" s="136">
        <f t="shared" ref="F70" si="13">D70-E70</f>
        <v>0</v>
      </c>
      <c r="G70" s="136">
        <f t="shared" si="2"/>
        <v>0</v>
      </c>
      <c r="H70" s="70"/>
    </row>
    <row r="71" spans="1:10" x14ac:dyDescent="0.25">
      <c r="A71" s="16" t="s">
        <v>47</v>
      </c>
      <c r="B71" s="136"/>
      <c r="C71" s="136"/>
      <c r="D71" s="136"/>
      <c r="E71" s="136"/>
      <c r="F71" s="136">
        <f t="shared" ref="F71" si="14">D71-E71</f>
        <v>0</v>
      </c>
      <c r="G71" s="136">
        <f t="shared" si="2"/>
        <v>0</v>
      </c>
      <c r="H71" s="70"/>
    </row>
    <row r="72" spans="1:10" x14ac:dyDescent="0.25">
      <c r="A72" s="16" t="s">
        <v>48</v>
      </c>
      <c r="B72" s="136"/>
      <c r="C72" s="136"/>
      <c r="D72" s="136">
        <f t="shared" ref="D72:E72" si="15">D73+D74</f>
        <v>0</v>
      </c>
      <c r="E72" s="136">
        <f t="shared" si="15"/>
        <v>0</v>
      </c>
      <c r="F72" s="136">
        <f>F73+F74</f>
        <v>0</v>
      </c>
      <c r="G72" s="136">
        <f t="shared" si="2"/>
        <v>0</v>
      </c>
      <c r="H72" s="73"/>
    </row>
    <row r="73" spans="1:10" x14ac:dyDescent="0.25">
      <c r="A73" s="16" t="s">
        <v>49</v>
      </c>
      <c r="B73" s="136"/>
      <c r="C73" s="136"/>
      <c r="D73" s="136"/>
      <c r="E73" s="136"/>
      <c r="F73" s="136">
        <f t="shared" ref="F73" si="16">D73-E73</f>
        <v>0</v>
      </c>
      <c r="G73" s="136">
        <f t="shared" si="2"/>
        <v>0</v>
      </c>
      <c r="H73" s="70"/>
    </row>
    <row r="74" spans="1:10" x14ac:dyDescent="0.25">
      <c r="A74" s="16" t="s">
        <v>50</v>
      </c>
      <c r="B74" s="136"/>
      <c r="C74" s="136"/>
      <c r="D74" s="136"/>
      <c r="E74" s="136"/>
      <c r="F74" s="136">
        <f t="shared" ref="F74" si="17">D74-E74</f>
        <v>0</v>
      </c>
      <c r="G74" s="136">
        <f t="shared" si="2"/>
        <v>0</v>
      </c>
      <c r="H74" s="74"/>
    </row>
    <row r="75" spans="1:10" x14ac:dyDescent="0.25">
      <c r="A75" s="16" t="s">
        <v>81</v>
      </c>
      <c r="B75" s="136"/>
      <c r="C75" s="136"/>
      <c r="D75" s="136"/>
      <c r="E75" s="136"/>
      <c r="F75" s="136">
        <f t="shared" ref="F75" si="18">D75-E75</f>
        <v>0</v>
      </c>
      <c r="G75" s="136">
        <f t="shared" si="2"/>
        <v>0</v>
      </c>
      <c r="H75" s="69"/>
    </row>
    <row r="76" spans="1:10" x14ac:dyDescent="0.25">
      <c r="A76" s="16" t="s">
        <v>11</v>
      </c>
      <c r="B76" s="136"/>
      <c r="C76" s="136"/>
      <c r="D76" s="136"/>
      <c r="E76" s="136"/>
      <c r="F76" s="136">
        <f t="shared" ref="F76" si="19">D76-E76</f>
        <v>0</v>
      </c>
      <c r="G76" s="136">
        <f t="shared" ref="G76:G80" si="20">B76+F76</f>
        <v>0</v>
      </c>
      <c r="H76" s="69"/>
    </row>
    <row r="77" spans="1:10" ht="31.5" x14ac:dyDescent="0.25">
      <c r="A77" s="16" t="s">
        <v>63</v>
      </c>
      <c r="B77" s="136"/>
      <c r="C77" s="136"/>
      <c r="D77" s="136"/>
      <c r="E77" s="136"/>
      <c r="F77" s="136">
        <f t="shared" ref="F77" si="21">D77-E77</f>
        <v>0</v>
      </c>
      <c r="G77" s="136">
        <f t="shared" si="20"/>
        <v>0</v>
      </c>
      <c r="H77" s="69"/>
    </row>
    <row r="78" spans="1:10" ht="34.5" customHeight="1" x14ac:dyDescent="0.25">
      <c r="A78" s="16" t="s">
        <v>10</v>
      </c>
      <c r="B78" s="136"/>
      <c r="C78" s="136"/>
      <c r="D78" s="136">
        <v>1427370.84</v>
      </c>
      <c r="E78" s="136"/>
      <c r="F78" s="136">
        <f t="shared" ref="F78" si="22">D78-E78</f>
        <v>1427370.84</v>
      </c>
      <c r="G78" s="136">
        <f t="shared" si="20"/>
        <v>1427370.84</v>
      </c>
      <c r="H78" s="69"/>
    </row>
    <row r="79" spans="1:10" x14ac:dyDescent="0.25">
      <c r="A79" s="16" t="s">
        <v>51</v>
      </c>
      <c r="B79" s="136">
        <v>1427370.84</v>
      </c>
      <c r="C79" s="136"/>
      <c r="D79" s="136"/>
      <c r="E79" s="136">
        <v>1427370.84</v>
      </c>
      <c r="F79" s="136">
        <f>D79-E79</f>
        <v>-1427370.84</v>
      </c>
      <c r="G79" s="136"/>
      <c r="H79" s="69"/>
    </row>
    <row r="80" spans="1:10" x14ac:dyDescent="0.25">
      <c r="A80" s="16" t="s">
        <v>52</v>
      </c>
      <c r="B80" s="136"/>
      <c r="C80" s="136"/>
      <c r="D80" s="136"/>
      <c r="E80" s="136"/>
      <c r="F80" s="136"/>
      <c r="G80" s="136">
        <f t="shared" si="20"/>
        <v>0</v>
      </c>
      <c r="H80" s="69"/>
    </row>
    <row r="81" spans="1:9" x14ac:dyDescent="0.25">
      <c r="A81" s="16" t="s">
        <v>53</v>
      </c>
      <c r="B81" s="136">
        <v>1427370.84</v>
      </c>
      <c r="C81" s="136"/>
      <c r="D81" s="136"/>
      <c r="E81" s="136">
        <v>1427370.84</v>
      </c>
      <c r="F81" s="136">
        <f>D81-E81</f>
        <v>-1427370.84</v>
      </c>
      <c r="G81" s="136"/>
      <c r="H81" s="69"/>
    </row>
    <row r="82" spans="1:9" ht="16.5" customHeight="1" x14ac:dyDescent="0.25">
      <c r="A82" s="45" t="s">
        <v>64</v>
      </c>
      <c r="B82" s="136"/>
      <c r="C82" s="136"/>
      <c r="D82" s="136"/>
      <c r="E82" s="136"/>
      <c r="F82" s="136"/>
      <c r="G82" s="136"/>
      <c r="H82" s="69"/>
    </row>
    <row r="83" spans="1:9" s="2" customFormat="1" ht="31.5" x14ac:dyDescent="0.25">
      <c r="A83" s="16" t="s">
        <v>90</v>
      </c>
      <c r="B83" s="136"/>
      <c r="C83" s="136"/>
      <c r="D83" s="136"/>
      <c r="E83" s="136"/>
      <c r="F83" s="136">
        <f>D83-E83</f>
        <v>0</v>
      </c>
      <c r="G83" s="136">
        <f>B83+F83</f>
        <v>0</v>
      </c>
      <c r="H83" s="69"/>
    </row>
    <row r="84" spans="1:9" x14ac:dyDescent="0.25">
      <c r="A84" s="12" t="s">
        <v>91</v>
      </c>
      <c r="B84" s="56"/>
      <c r="C84" s="56"/>
      <c r="D84" s="56"/>
      <c r="E84" s="56"/>
      <c r="F84" s="136">
        <f t="shared" ref="F84:F86" si="23">D84-E84</f>
        <v>0</v>
      </c>
      <c r="G84" s="136">
        <f t="shared" ref="G84:G86" si="24">B84+F84</f>
        <v>0</v>
      </c>
      <c r="H84" s="53"/>
    </row>
    <row r="85" spans="1:9" x14ac:dyDescent="0.25">
      <c r="A85" s="12" t="s">
        <v>92</v>
      </c>
      <c r="B85" s="136"/>
      <c r="C85" s="136"/>
      <c r="D85" s="56"/>
      <c r="E85" s="136"/>
      <c r="F85" s="136">
        <f t="shared" si="23"/>
        <v>0</v>
      </c>
      <c r="G85" s="136">
        <f t="shared" si="24"/>
        <v>0</v>
      </c>
      <c r="H85" s="69"/>
    </row>
    <row r="86" spans="1:9" ht="31.5" x14ac:dyDescent="0.25">
      <c r="A86" s="12" t="s">
        <v>94</v>
      </c>
      <c r="B86" s="56"/>
      <c r="C86" s="56"/>
      <c r="D86" s="56"/>
      <c r="E86" s="56"/>
      <c r="F86" s="136">
        <f t="shared" si="23"/>
        <v>0</v>
      </c>
      <c r="G86" s="136">
        <f t="shared" si="24"/>
        <v>0</v>
      </c>
      <c r="H86" s="53"/>
    </row>
    <row r="87" spans="1:9" x14ac:dyDescent="0.25">
      <c r="A87" s="25"/>
      <c r="B87" s="26"/>
      <c r="C87" s="26"/>
      <c r="D87" s="29"/>
      <c r="E87" s="27"/>
      <c r="F87" s="27"/>
      <c r="G87" s="27"/>
    </row>
    <row r="88" spans="1:9" x14ac:dyDescent="0.25">
      <c r="A88" s="19" t="s">
        <v>103</v>
      </c>
      <c r="B88" s="26"/>
      <c r="C88" s="26"/>
      <c r="F88" s="27"/>
      <c r="G88" s="27"/>
      <c r="H88" s="55" t="s">
        <v>104</v>
      </c>
      <c r="I88" s="15"/>
    </row>
    <row r="89" spans="1:9" ht="13.5" customHeight="1" x14ac:dyDescent="0.25">
      <c r="B89" s="11"/>
      <c r="C89" s="11"/>
      <c r="D89" s="30"/>
      <c r="E89" s="54"/>
      <c r="F89" s="10"/>
      <c r="G89" s="10"/>
    </row>
    <row r="90" spans="1:9" ht="13.5" customHeight="1" x14ac:dyDescent="0.25">
      <c r="B90" s="11"/>
      <c r="C90" s="11"/>
      <c r="D90" s="153"/>
      <c r="E90" s="154"/>
      <c r="F90" s="10"/>
      <c r="G90" s="10"/>
    </row>
    <row r="91" spans="1:9" ht="20.25" x14ac:dyDescent="0.3">
      <c r="A91" s="43"/>
      <c r="B91" s="1"/>
      <c r="C91" s="1"/>
      <c r="D91" s="153"/>
      <c r="E91" s="154"/>
      <c r="F91" s="33"/>
      <c r="G91" s="33"/>
    </row>
    <row r="92" spans="1:9" x14ac:dyDescent="0.25">
      <c r="A92" s="22"/>
      <c r="D92" s="8"/>
      <c r="E92" s="14"/>
    </row>
    <row r="93" spans="1:9" ht="20.25" x14ac:dyDescent="0.25">
      <c r="A93" s="23"/>
      <c r="B93" s="34"/>
      <c r="C93" s="34"/>
      <c r="D93" s="35"/>
      <c r="E93" s="35"/>
    </row>
    <row r="94" spans="1:9" ht="20.25" x14ac:dyDescent="0.3">
      <c r="B94" s="36"/>
      <c r="C94" s="36"/>
      <c r="D94" s="152"/>
      <c r="E94" s="152"/>
    </row>
    <row r="96" spans="1:9" x14ac:dyDescent="0.25">
      <c r="F96" s="15"/>
      <c r="G96" s="15"/>
    </row>
    <row r="98" spans="1:5" x14ac:dyDescent="0.25">
      <c r="A98" s="44"/>
    </row>
    <row r="99" spans="1:5" x14ac:dyDescent="0.25">
      <c r="D99" s="31"/>
      <c r="E99" s="15"/>
    </row>
  </sheetData>
  <mergeCells count="13">
    <mergeCell ref="A2:H2"/>
    <mergeCell ref="D94:E94"/>
    <mergeCell ref="D91:E91"/>
    <mergeCell ref="D90:E90"/>
    <mergeCell ref="G5:G6"/>
    <mergeCell ref="D5:F5"/>
    <mergeCell ref="B5:B6"/>
    <mergeCell ref="H4:H6"/>
    <mergeCell ref="B4:G4"/>
    <mergeCell ref="H37:H39"/>
    <mergeCell ref="H30:H34"/>
    <mergeCell ref="A4:A6"/>
    <mergeCell ref="C5:C6"/>
  </mergeCells>
  <phoneticPr fontId="12" type="noConversion"/>
  <printOptions horizontalCentered="1"/>
  <pageMargins left="0" right="0" top="0.19685039370078741" bottom="0" header="0" footer="0"/>
  <pageSetup paperSize="9" scale="67" fitToHeight="0" orientation="landscape" errors="blank" r:id="rId1"/>
  <headerFooter differentFirst="1"/>
  <rowBreaks count="1" manualBreakCount="1">
    <brk id="2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BreakPreview" zoomScale="85" zoomScaleSheetLayoutView="8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F29" sqref="F29"/>
    </sheetView>
  </sheetViews>
  <sheetFormatPr defaultColWidth="9.140625" defaultRowHeight="15.75" x14ac:dyDescent="0.25"/>
  <cols>
    <col min="1" max="1" width="52.42578125" style="112" customWidth="1"/>
    <col min="2" max="2" width="27.28515625" style="87" customWidth="1"/>
    <col min="3" max="3" width="16.42578125" style="114" customWidth="1"/>
    <col min="4" max="4" width="16.42578125" style="102" customWidth="1"/>
    <col min="5" max="5" width="15" style="87" customWidth="1"/>
    <col min="6" max="6" width="18.140625" style="87" customWidth="1"/>
    <col min="7" max="7" width="45.7109375" style="121" customWidth="1"/>
    <col min="8" max="8" width="16.42578125" style="87" customWidth="1"/>
    <col min="9" max="9" width="9.140625" style="87"/>
    <col min="10" max="10" width="15" style="87" bestFit="1" customWidth="1"/>
    <col min="11" max="16384" width="9.140625" style="87"/>
  </cols>
  <sheetData>
    <row r="1" spans="1:7" s="86" customFormat="1" x14ac:dyDescent="0.25">
      <c r="A1" s="82"/>
      <c r="B1" s="83"/>
      <c r="C1" s="84"/>
      <c r="D1" s="84"/>
      <c r="E1" s="84"/>
      <c r="F1" s="84"/>
      <c r="G1" s="85" t="s">
        <v>83</v>
      </c>
    </row>
    <row r="2" spans="1:7" ht="25.5" customHeight="1" x14ac:dyDescent="0.25">
      <c r="A2" s="169" t="s">
        <v>88</v>
      </c>
      <c r="B2" s="169"/>
      <c r="C2" s="169"/>
      <c r="D2" s="169"/>
      <c r="E2" s="169"/>
      <c r="F2" s="169"/>
      <c r="G2" s="169"/>
    </row>
    <row r="3" spans="1:7" x14ac:dyDescent="0.25">
      <c r="A3" s="88"/>
      <c r="B3" s="89"/>
      <c r="C3" s="90"/>
      <c r="D3" s="89"/>
      <c r="E3" s="89"/>
      <c r="F3" s="89"/>
      <c r="G3" s="91" t="s">
        <v>96</v>
      </c>
    </row>
    <row r="4" spans="1:7" ht="15.75" customHeight="1" x14ac:dyDescent="0.25">
      <c r="A4" s="170" t="s">
        <v>0</v>
      </c>
      <c r="B4" s="173" t="s">
        <v>57</v>
      </c>
      <c r="C4" s="173"/>
      <c r="D4" s="173"/>
      <c r="E4" s="173"/>
      <c r="F4" s="173"/>
      <c r="G4" s="174" t="s">
        <v>67</v>
      </c>
    </row>
    <row r="5" spans="1:7" ht="34.5" customHeight="1" x14ac:dyDescent="0.25">
      <c r="A5" s="171"/>
      <c r="B5" s="173" t="s">
        <v>95</v>
      </c>
      <c r="C5" s="175" t="s">
        <v>84</v>
      </c>
      <c r="D5" s="175"/>
      <c r="E5" s="175"/>
      <c r="F5" s="173" t="s">
        <v>72</v>
      </c>
      <c r="G5" s="174"/>
    </row>
    <row r="6" spans="1:7" ht="82.5" customHeight="1" x14ac:dyDescent="0.25">
      <c r="A6" s="172"/>
      <c r="B6" s="173"/>
      <c r="C6" s="92" t="s">
        <v>54</v>
      </c>
      <c r="D6" s="93" t="s">
        <v>55</v>
      </c>
      <c r="E6" s="94" t="s">
        <v>56</v>
      </c>
      <c r="F6" s="173"/>
      <c r="G6" s="174"/>
    </row>
    <row r="7" spans="1:7" x14ac:dyDescent="0.25">
      <c r="A7" s="95">
        <v>1</v>
      </c>
      <c r="B7" s="96">
        <v>2</v>
      </c>
      <c r="C7" s="97">
        <v>3</v>
      </c>
      <c r="D7" s="97">
        <v>4</v>
      </c>
      <c r="E7" s="98">
        <v>5</v>
      </c>
      <c r="F7" s="98">
        <v>6</v>
      </c>
      <c r="G7" s="99" t="s">
        <v>70</v>
      </c>
    </row>
    <row r="8" spans="1:7" s="107" customFormat="1" x14ac:dyDescent="0.25">
      <c r="A8" s="41" t="s">
        <v>100</v>
      </c>
      <c r="B8" s="146">
        <v>1427370.84</v>
      </c>
      <c r="C8" s="147" t="s">
        <v>86</v>
      </c>
      <c r="D8" s="147" t="s">
        <v>86</v>
      </c>
      <c r="E8" s="147" t="s">
        <v>86</v>
      </c>
      <c r="F8" s="147" t="s">
        <v>86</v>
      </c>
      <c r="G8" s="106"/>
    </row>
    <row r="9" spans="1:7" s="107" customFormat="1" x14ac:dyDescent="0.25">
      <c r="A9" s="41"/>
      <c r="B9" s="146"/>
      <c r="C9" s="147"/>
      <c r="D9" s="147"/>
      <c r="E9" s="147"/>
      <c r="F9" s="147"/>
      <c r="G9" s="106"/>
    </row>
    <row r="10" spans="1:7" ht="36" customHeight="1" x14ac:dyDescent="0.25">
      <c r="A10" s="41" t="s">
        <v>89</v>
      </c>
      <c r="B10" s="148"/>
      <c r="C10" s="148">
        <v>1427370.84</v>
      </c>
      <c r="D10" s="148"/>
      <c r="E10" s="148">
        <v>1427370.84</v>
      </c>
      <c r="F10" s="148"/>
      <c r="G10" s="100"/>
    </row>
    <row r="11" spans="1:7" s="102" customFormat="1" ht="16.5" customHeight="1" x14ac:dyDescent="0.25">
      <c r="A11" s="40" t="s">
        <v>85</v>
      </c>
      <c r="B11" s="146"/>
      <c r="C11" s="146"/>
      <c r="D11" s="146"/>
      <c r="E11" s="146"/>
      <c r="F11" s="146"/>
      <c r="G11" s="101"/>
    </row>
    <row r="12" spans="1:7" s="102" customFormat="1" ht="36" x14ac:dyDescent="0.25">
      <c r="A12" s="42" t="s">
        <v>101</v>
      </c>
      <c r="B12" s="149"/>
      <c r="C12" s="149">
        <v>1427370.84</v>
      </c>
      <c r="D12" s="149"/>
      <c r="E12" s="149">
        <v>1427370.84</v>
      </c>
      <c r="F12" s="149"/>
      <c r="G12" s="69" t="s">
        <v>102</v>
      </c>
    </row>
    <row r="13" spans="1:7" s="102" customFormat="1" x14ac:dyDescent="0.25">
      <c r="A13" s="42"/>
      <c r="B13" s="149"/>
      <c r="C13" s="149"/>
      <c r="D13" s="149"/>
      <c r="E13" s="149"/>
      <c r="F13" s="149"/>
      <c r="G13" s="103"/>
    </row>
    <row r="14" spans="1:7" s="102" customFormat="1" x14ac:dyDescent="0.25">
      <c r="A14" s="42"/>
      <c r="B14" s="149"/>
      <c r="C14" s="149"/>
      <c r="D14" s="149"/>
      <c r="E14" s="149"/>
      <c r="F14" s="149"/>
      <c r="G14" s="103"/>
    </row>
    <row r="15" spans="1:7" s="102" customFormat="1" x14ac:dyDescent="0.25">
      <c r="A15" s="42"/>
      <c r="B15" s="149"/>
      <c r="C15" s="149"/>
      <c r="D15" s="149"/>
      <c r="E15" s="149"/>
      <c r="F15" s="149"/>
      <c r="G15" s="101"/>
    </row>
    <row r="16" spans="1:7" s="102" customFormat="1" ht="33" customHeight="1" x14ac:dyDescent="0.25">
      <c r="A16" s="104"/>
      <c r="B16" s="149"/>
      <c r="C16" s="149"/>
      <c r="D16" s="149"/>
      <c r="E16" s="149"/>
      <c r="F16" s="149"/>
      <c r="G16" s="101"/>
    </row>
    <row r="17" spans="1:8" x14ac:dyDescent="0.25">
      <c r="A17" s="105"/>
      <c r="B17" s="147"/>
      <c r="C17" s="147"/>
      <c r="D17" s="147"/>
      <c r="E17" s="147"/>
      <c r="F17" s="147"/>
      <c r="G17" s="100"/>
    </row>
    <row r="18" spans="1:8" x14ac:dyDescent="0.25">
      <c r="A18" s="17"/>
      <c r="B18" s="147"/>
      <c r="C18" s="147"/>
      <c r="D18" s="147"/>
      <c r="E18" s="147"/>
      <c r="F18" s="147"/>
      <c r="G18" s="100"/>
    </row>
    <row r="19" spans="1:8" x14ac:dyDescent="0.25">
      <c r="A19" s="105"/>
      <c r="B19" s="147"/>
      <c r="C19" s="147"/>
      <c r="D19" s="147"/>
      <c r="E19" s="147"/>
      <c r="F19" s="147"/>
      <c r="G19" s="100"/>
    </row>
    <row r="20" spans="1:8" x14ac:dyDescent="0.25">
      <c r="A20" s="17"/>
      <c r="B20" s="147"/>
      <c r="C20" s="147"/>
      <c r="D20" s="147"/>
      <c r="E20" s="147"/>
      <c r="F20" s="147"/>
      <c r="G20" s="100"/>
    </row>
    <row r="21" spans="1:8" x14ac:dyDescent="0.25">
      <c r="A21" s="41" t="s">
        <v>87</v>
      </c>
      <c r="B21" s="147">
        <v>0</v>
      </c>
      <c r="C21" s="147" t="s">
        <v>86</v>
      </c>
      <c r="D21" s="147" t="s">
        <v>86</v>
      </c>
      <c r="E21" s="147" t="s">
        <v>86</v>
      </c>
      <c r="F21" s="147" t="s">
        <v>86</v>
      </c>
      <c r="G21" s="101"/>
    </row>
    <row r="22" spans="1:8" x14ac:dyDescent="0.25">
      <c r="A22" s="108"/>
      <c r="B22" s="109"/>
      <c r="C22" s="110"/>
      <c r="D22" s="109"/>
      <c r="E22" s="109"/>
      <c r="F22" s="109"/>
      <c r="G22" s="111"/>
    </row>
    <row r="23" spans="1:8" x14ac:dyDescent="0.25">
      <c r="A23" s="112" t="s">
        <v>103</v>
      </c>
      <c r="B23" s="113"/>
      <c r="E23" s="115"/>
      <c r="F23" s="115"/>
      <c r="G23" s="116" t="s">
        <v>104</v>
      </c>
      <c r="H23" s="117"/>
    </row>
    <row r="24" spans="1:8" ht="13.5" customHeight="1" x14ac:dyDescent="0.25">
      <c r="B24" s="118"/>
      <c r="C24" s="119"/>
      <c r="D24" s="116"/>
      <c r="E24" s="120"/>
      <c r="F24" s="120"/>
    </row>
    <row r="25" spans="1:8" ht="13.5" customHeight="1" x14ac:dyDescent="0.25">
      <c r="B25" s="118"/>
      <c r="C25" s="166"/>
      <c r="D25" s="167"/>
      <c r="E25" s="120"/>
      <c r="F25" s="120"/>
    </row>
    <row r="26" spans="1:8" ht="20.25" x14ac:dyDescent="0.3">
      <c r="A26" s="122"/>
      <c r="B26" s="123"/>
      <c r="C26" s="166"/>
      <c r="D26" s="167"/>
      <c r="E26" s="124"/>
      <c r="F26" s="124"/>
    </row>
    <row r="27" spans="1:8" x14ac:dyDescent="0.25">
      <c r="A27" s="125"/>
      <c r="C27" s="86"/>
      <c r="D27" s="87"/>
    </row>
    <row r="28" spans="1:8" ht="20.25" x14ac:dyDescent="0.25">
      <c r="A28" s="126"/>
      <c r="B28" s="127"/>
      <c r="C28" s="128"/>
      <c r="D28" s="128"/>
    </row>
    <row r="29" spans="1:8" ht="20.25" x14ac:dyDescent="0.3">
      <c r="B29" s="129"/>
      <c r="C29" s="168"/>
      <c r="D29" s="168"/>
    </row>
    <row r="31" spans="1:8" x14ac:dyDescent="0.25">
      <c r="E31" s="117"/>
      <c r="F31" s="117"/>
    </row>
    <row r="33" spans="1:4" x14ac:dyDescent="0.25">
      <c r="A33" s="130"/>
    </row>
    <row r="34" spans="1:4" x14ac:dyDescent="0.25">
      <c r="C34" s="131"/>
      <c r="D34" s="117"/>
    </row>
  </sheetData>
  <mergeCells count="10">
    <mergeCell ref="C25:D25"/>
    <mergeCell ref="C26:D26"/>
    <mergeCell ref="C29:D29"/>
    <mergeCell ref="A2:G2"/>
    <mergeCell ref="A4:A6"/>
    <mergeCell ref="B4:F4"/>
    <mergeCell ref="G4:G6"/>
    <mergeCell ref="B5:B6"/>
    <mergeCell ref="C5:E5"/>
    <mergeCell ref="F5:F6"/>
  </mergeCells>
  <printOptions horizontalCentered="1"/>
  <pageMargins left="0" right="0" top="0.19685039370078741" bottom="0" header="0" footer="0"/>
  <pageSetup paperSize="9" scale="76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Пользователь</cp:lastModifiedBy>
  <cp:lastPrinted>2018-03-06T14:04:40Z</cp:lastPrinted>
  <dcterms:created xsi:type="dcterms:W3CDTF">2014-09-26T08:21:45Z</dcterms:created>
  <dcterms:modified xsi:type="dcterms:W3CDTF">2023-02-10T03:34:27Z</dcterms:modified>
</cp:coreProperties>
</file>